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3" activeTab="11"/>
  </bookViews>
  <sheets>
    <sheet name="12.01.2024" sheetId="1" r:id="rId1"/>
    <sheet name="19.01.2024 (2)" sheetId="2" r:id="rId2"/>
    <sheet name="05.02.2024 исп" sheetId="3" r:id="rId3"/>
    <sheet name="06.02.2024 (2)" sheetId="4" r:id="rId4"/>
    <sheet name="08.02.2024 (3)" sheetId="5" r:id="rId5"/>
    <sheet name="14.02.2024" sheetId="6" r:id="rId6"/>
    <sheet name="29.02.2024 исп" sheetId="7" r:id="rId7"/>
    <sheet name="11.03.2024 " sheetId="8" r:id="rId8"/>
    <sheet name="15.03.2024  " sheetId="9" r:id="rId9"/>
    <sheet name="28.03.2024   (2)" sheetId="10" r:id="rId10"/>
    <sheet name="04.04.2024   (3)" sheetId="11" r:id="rId11"/>
    <sheet name="05.04.2024   (3)" sheetId="12" r:id="rId12"/>
  </sheets>
  <definedNames/>
  <calcPr fullCalcOnLoad="1"/>
</workbook>
</file>

<file path=xl/sharedStrings.xml><?xml version="1.0" encoding="utf-8"?>
<sst xmlns="http://schemas.openxmlformats.org/spreadsheetml/2006/main" count="320" uniqueCount="30">
  <si>
    <t>расторгнутых</t>
  </si>
  <si>
    <t>с ненадлежащим исполнениемобязательств, предусмотренных контрактом</t>
  </si>
  <si>
    <t>по которым изменены условия контракта</t>
  </si>
  <si>
    <t>Основание (причина) расторжения контрактов</t>
  </si>
  <si>
    <t>Количество контрактов, штук (из графы 3)</t>
  </si>
  <si>
    <t>Общая стоимость контрактов, рублей</t>
  </si>
  <si>
    <t>Количество исполненных контрактов, штук</t>
  </si>
  <si>
    <t>Количествово заключенных контрактов, штук</t>
  </si>
  <si>
    <t>Объект закупки                          (объем / содержание работ)</t>
  </si>
  <si>
    <t>Категория физических лиц, с которыми заключен контракт на выполнение работ</t>
  </si>
  <si>
    <t>Источник финансирования (КБК)</t>
  </si>
  <si>
    <t>Территориальный орган Федеральной службы государственной статистики по Томской области (Томскстат)</t>
  </si>
  <si>
    <t>Наименование заказчика</t>
  </si>
  <si>
    <t>Наименование наблюдения</t>
  </si>
  <si>
    <t>ИНФОРМАЦИЯ О КОНТРАКТАХ, ЗАКЛЮЧЕННЫХ С ФИЗИЧЕСКИМИ ЛИЦАМИ</t>
  </si>
  <si>
    <r>
      <t xml:space="preserve">Инструктор территориального уровня </t>
    </r>
    <r>
      <rPr>
        <sz val="9"/>
        <color indexed="8"/>
        <rFont val="Arial"/>
        <family val="2"/>
      </rPr>
      <t>(обеспечение сбора и обработки первичных статистических данных)</t>
    </r>
  </si>
  <si>
    <r>
      <t>Интервьюер</t>
    </r>
    <r>
      <rPr>
        <sz val="9"/>
        <color indexed="8"/>
        <rFont val="Arial"/>
        <family val="2"/>
      </rPr>
      <t xml:space="preserve"> (сбор первичных статистических данных)</t>
    </r>
  </si>
  <si>
    <r>
      <rPr>
        <b/>
        <sz val="9"/>
        <color indexed="8"/>
        <rFont val="Arial"/>
        <family val="2"/>
      </rPr>
      <t>Счетчик</t>
    </r>
    <r>
      <rPr>
        <sz val="9"/>
        <color indexed="8"/>
        <rFont val="Arial"/>
        <family val="2"/>
      </rPr>
      <t xml:space="preserve"> (обеспечение сбора первичных статистических данных)</t>
    </r>
  </si>
  <si>
    <t xml:space="preserve">Прохождение обучения. Выверка помещений на предмет их существования и факта проживания населения по отобранным адресам (Приложение к настоящему техническому заданию). Проведение предварительного обхода жилых помещений с целью оповещения о проводимом обследовании и согласования даты и времени проведения непосредственного интервью. Актуализация Карточек на помещение. Проведение опроса лиц в возрасте 15 лет и старше по адресам указанным в Приложении к настоящему техническому заданию по вопросам Анкеты выборочного обследования рабочей силы и занесение ответов на бумажный бланк Анкеты.
 Проведение первичного логического контроля ответов на вопросы Анкеты выборочного обследования рабочей силы (с учетом конкретных условий). 
</t>
  </si>
  <si>
    <t xml:space="preserve">Заполнение «Карточек на помещение» для проведения обследования рабочей силы в соответствии с указаниями Росстата от 20.12.2018 № 07-07-3/6102-ТО. Формирование файлов маршрутных листов. </t>
  </si>
  <si>
    <t>Выборочное обследование рабочей силы в 2024 году</t>
  </si>
  <si>
    <t>Федеральный бюджет 2024 г. (157 0113 154 079 2700 244 226)</t>
  </si>
  <si>
    <t>Комплектация инструментария и инструкционного материала по 11 счетным участкам, расположенным в г. Северск, г. Колпашево,  г. Томск (Октябрьский район, Октябрьский район, Ленинский район, Кировский район), Бакчарский район (с. Бакчар), Кожевниковский район (с. Кожевниково), Тегульдетский район (с. Тегульдет), Томский район (п. Басандайка), г. Северск (п. Самусь)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</si>
  <si>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r>
      <rPr>
        <b/>
        <sz val="9"/>
        <color indexed="8"/>
        <rFont val="Arial"/>
        <family val="2"/>
      </rPr>
      <t>Кодировщик статистической информации</t>
    </r>
    <r>
      <rPr>
        <sz val="9"/>
        <color indexed="8"/>
        <rFont val="Arial"/>
        <family val="2"/>
      </rPr>
      <t xml:space="preserve"> (обработка первичных статистических данных)</t>
    </r>
  </si>
  <si>
    <r>
      <rPr>
        <b/>
        <sz val="9"/>
        <color indexed="8"/>
        <rFont val="Arial"/>
        <family val="2"/>
      </rPr>
      <t>Оператор формального и логического контроля</t>
    </r>
    <r>
      <rPr>
        <sz val="9"/>
        <color indexed="8"/>
        <rFont val="Arial"/>
        <family val="2"/>
      </rPr>
      <t xml:space="preserve"> (обработка первичных статистических данных)</t>
    </r>
  </si>
  <si>
    <t xml:space="preserve">Ввод первичных статистических данных по каждому респонденту из бланков Анкет на бумажном носителе в специализированное программное обеспечение для организации сбора и обработки первичных материалов выборочного обследования рабочей силы. Формирование итоговых файлов выгрузки данных, введенных на планшетном компьютере с использованием программных средств, для последующей обработки данных и формирования информационного массива по первичным признакам анкет. Составление протоколов ошибок по введенным первичным данным, согласование протоколов ошибок с курирующим работником Томскстата. Проведение корректировки введенных первичных данных в соответствии 
с протоколом ошибок, осуществление повторного контроля первичных данных с использованием программных средств до момента, когда программа перестанет выдавать сообщения об ошибках.
</t>
  </si>
  <si>
    <t>Осуществление кодирования первичных данных по каждому респонденту на планшетных компьютерах, бумажных носителях (Анкетах, для ввода на планшетном компьютере в количестве 285 Анкет) с использованием статистического инструментария по кодированию материалов обследования рабочей силы; проверка корректности закодированных данных по правилам формально-логического контроля; согласование вопросов, возникающих в ходе кодирования первичных данных с инструктором территориального уровня или курирующим работником Томскстата; проведение корректировки закодированных первичных данных при необходимости.</t>
  </si>
  <si>
    <t>Комплектация инструментария и инструкционного материала по 11 счетным участкам, расположенным в г. Северск, г. Колпашево, г. Асино,  г. Томск (Октябрьский район, Кировский район, Ленинский район), Колпашевский район (с. Тогур), Молчановский район (с. Молчаново), Первомайский район (с. Сергеево), Томский район (д. Кисловка), г. Томск (п. Светлый)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</si>
  <si>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Стрежевой, г. Асино,  г. Томск (Октябрьский район, Кировский район, Октябрьский район), Верхнекетский район (п. Ягодное), Каргасокский район (с. Каргасок), Кривошеинский район (с. Кривошеино), Томский район (п. Зональная Станция), Шегарский район (д. Нащеково)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</si>
  <si>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Колпашево,  г. Томск (Октябрьский район, Кировский район, Лениский район), Кожевниковский район (с. Вороново), Парабельский район (п. Кирзавод), Тегульдетский район (с. Тегульдет), Томский район (с. Наумовка), г. Томск (с. Тимирязевское)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</si>
</sst>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5">
    <font>
      <sz val="11"/>
      <color theme="1"/>
      <name val="Calibri"/>
      <family val="2"/>
    </font>
    <font>
      <sz val="11"/>
      <color indexed="8"/>
      <name val="Calibri"/>
      <family val="2"/>
    </font>
    <font>
      <sz val="9"/>
      <color indexed="8"/>
      <name val="Arial"/>
      <family val="2"/>
    </font>
    <font>
      <sz val="10"/>
      <name val="Arial Cyr"/>
      <family val="0"/>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b/>
      <sz val="12"/>
      <color indexed="8"/>
      <name val="Arial"/>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9"/>
      <color theme="1"/>
      <name val="Arial"/>
      <family val="2"/>
    </font>
    <font>
      <b/>
      <sz val="9"/>
      <color theme="1"/>
      <name val="Arial"/>
      <family val="2"/>
    </font>
    <font>
      <b/>
      <sz val="12"/>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8">
    <xf numFmtId="0" fontId="0" fillId="0" borderId="0" xfId="0" applyFont="1" applyAlignment="1">
      <alignment/>
    </xf>
    <xf numFmtId="0" fontId="40" fillId="0" borderId="0" xfId="0" applyFont="1" applyAlignment="1">
      <alignment/>
    </xf>
    <xf numFmtId="44" fontId="41" fillId="0" borderId="10" xfId="42" applyFont="1" applyBorder="1" applyAlignment="1">
      <alignment horizontal="right" vertical="center"/>
    </xf>
    <xf numFmtId="0" fontId="41" fillId="0" borderId="10" xfId="0" applyFont="1" applyBorder="1" applyAlignment="1">
      <alignment horizontal="left" vertical="center" wrapText="1"/>
    </xf>
    <xf numFmtId="0" fontId="41" fillId="0" borderId="10" xfId="0" applyFont="1" applyBorder="1" applyAlignment="1">
      <alignment/>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0" fillId="0" borderId="10" xfId="0" applyBorder="1" applyAlignment="1">
      <alignment/>
    </xf>
    <xf numFmtId="0" fontId="0" fillId="0" borderId="10" xfId="0" applyBorder="1" applyAlignment="1">
      <alignment horizontal="center" vertical="center"/>
    </xf>
    <xf numFmtId="44" fontId="41" fillId="0" borderId="10" xfId="42" applyFont="1" applyBorder="1" applyAlignment="1">
      <alignment horizontal="center" vertical="center"/>
    </xf>
    <xf numFmtId="44" fontId="41" fillId="0" borderId="10" xfId="0" applyNumberFormat="1" applyFont="1" applyBorder="1" applyAlignment="1">
      <alignment horizont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4" fontId="41"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3" fillId="0" borderId="0" xfId="0" applyFont="1" applyAlignment="1">
      <alignment horizontal="center"/>
    </xf>
    <xf numFmtId="0" fontId="40" fillId="0" borderId="10" xfId="0" applyFont="1" applyBorder="1" applyAlignment="1">
      <alignment horizontal="left" vertical="center"/>
    </xf>
    <xf numFmtId="0" fontId="44" fillId="0" borderId="10" xfId="0" applyFont="1" applyBorder="1" applyAlignment="1">
      <alignment horizontal="left" vertical="center" wrapText="1"/>
    </xf>
    <xf numFmtId="0" fontId="40" fillId="0" borderId="10" xfId="0" applyFont="1" applyBorder="1" applyAlignment="1">
      <alignment horizontal="left" vertical="center" wrapText="1"/>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zoomScalePageLayoutView="0" workbookViewId="0" topLeftCell="A10">
      <selection activeCell="A13" sqref="A13:IV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7" t="s">
        <v>2</v>
      </c>
      <c r="H8" s="7" t="s">
        <v>1</v>
      </c>
      <c r="I8" s="7" t="s">
        <v>0</v>
      </c>
      <c r="J8" s="47"/>
    </row>
    <row r="9" spans="1:10" ht="15">
      <c r="A9" s="8">
        <v>1</v>
      </c>
      <c r="B9" s="39">
        <v>2</v>
      </c>
      <c r="C9" s="39"/>
      <c r="D9" s="8">
        <v>3</v>
      </c>
      <c r="E9" s="8">
        <v>4</v>
      </c>
      <c r="F9" s="8">
        <v>5</v>
      </c>
      <c r="G9" s="8">
        <v>6</v>
      </c>
      <c r="H9" s="8">
        <v>7</v>
      </c>
      <c r="I9" s="8">
        <v>8</v>
      </c>
      <c r="J9" s="8">
        <v>9</v>
      </c>
    </row>
    <row r="10" spans="1:10" ht="271.5" customHeight="1">
      <c r="A10" s="5" t="s">
        <v>15</v>
      </c>
      <c r="B10" s="44" t="s">
        <v>22</v>
      </c>
      <c r="C10" s="45"/>
      <c r="D10" s="8">
        <v>1</v>
      </c>
      <c r="E10" s="8"/>
      <c r="F10" s="2">
        <v>15829.85</v>
      </c>
      <c r="G10" s="8"/>
      <c r="H10" s="8"/>
      <c r="I10" s="8"/>
      <c r="J10" s="3"/>
    </row>
    <row r="11" spans="1:10" ht="48">
      <c r="A11" s="5" t="s">
        <v>16</v>
      </c>
      <c r="B11" s="44" t="s">
        <v>18</v>
      </c>
      <c r="C11" s="45"/>
      <c r="D11" s="8">
        <v>11</v>
      </c>
      <c r="E11" s="8"/>
      <c r="F11" s="2">
        <v>111321</v>
      </c>
      <c r="G11" s="8"/>
      <c r="H11" s="8"/>
      <c r="I11" s="8"/>
      <c r="J11" s="3"/>
    </row>
    <row r="12" spans="1:10" ht="60">
      <c r="A12" s="6" t="s">
        <v>17</v>
      </c>
      <c r="B12" s="44" t="s">
        <v>19</v>
      </c>
      <c r="C12" s="45"/>
      <c r="D12" s="8">
        <v>1</v>
      </c>
      <c r="E12" s="8"/>
      <c r="F12" s="2">
        <v>4111.46</v>
      </c>
      <c r="G12" s="4"/>
      <c r="H12" s="4"/>
      <c r="I12" s="4"/>
      <c r="J12" s="4"/>
    </row>
  </sheetData>
  <sheetProtection/>
  <mergeCells count="18">
    <mergeCell ref="B11:C11"/>
    <mergeCell ref="B12:C12"/>
    <mergeCell ref="A5:B5"/>
    <mergeCell ref="C5:J5"/>
    <mergeCell ref="E7:E8"/>
    <mergeCell ref="F7:F8"/>
    <mergeCell ref="B9:C9"/>
    <mergeCell ref="B10:C10"/>
    <mergeCell ref="J7:J8"/>
    <mergeCell ref="D7:D8"/>
    <mergeCell ref="A7:A8"/>
    <mergeCell ref="B7:C8"/>
    <mergeCell ref="G7:I7"/>
    <mergeCell ref="A1:J1"/>
    <mergeCell ref="A3:B3"/>
    <mergeCell ref="C3:J3"/>
    <mergeCell ref="A4:B4"/>
    <mergeCell ref="C4:J4"/>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
      <selection activeCell="P12" sqref="P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32" t="s">
        <v>2</v>
      </c>
      <c r="H8" s="32" t="s">
        <v>1</v>
      </c>
      <c r="I8" s="32" t="s">
        <v>0</v>
      </c>
      <c r="J8" s="47"/>
    </row>
    <row r="9" spans="1:10" ht="15">
      <c r="A9" s="33">
        <v>1</v>
      </c>
      <c r="B9" s="39">
        <v>2</v>
      </c>
      <c r="C9" s="39"/>
      <c r="D9" s="33">
        <v>3</v>
      </c>
      <c r="E9" s="33">
        <v>4</v>
      </c>
      <c r="F9" s="33">
        <v>5</v>
      </c>
      <c r="G9" s="33">
        <v>6</v>
      </c>
      <c r="H9" s="33">
        <v>7</v>
      </c>
      <c r="I9" s="33">
        <v>8</v>
      </c>
      <c r="J9" s="33">
        <v>9</v>
      </c>
    </row>
    <row r="10" spans="1:10" ht="271.5" customHeight="1">
      <c r="A10" s="5" t="s">
        <v>15</v>
      </c>
      <c r="B10" s="44" t="s">
        <v>28</v>
      </c>
      <c r="C10" s="45"/>
      <c r="D10" s="33">
        <v>3</v>
      </c>
      <c r="E10" s="33">
        <v>2</v>
      </c>
      <c r="F10" s="15">
        <f>15829.85+15829.85+15829.85</f>
        <v>47489.55</v>
      </c>
      <c r="G10" s="33"/>
      <c r="H10" s="33"/>
      <c r="I10" s="33"/>
      <c r="J10" s="3"/>
    </row>
    <row r="11" spans="1:10" ht="48">
      <c r="A11" s="5" t="s">
        <v>16</v>
      </c>
      <c r="B11" s="44" t="s">
        <v>18</v>
      </c>
      <c r="C11" s="45"/>
      <c r="D11" s="33">
        <v>33</v>
      </c>
      <c r="E11" s="33">
        <v>22</v>
      </c>
      <c r="F11" s="15">
        <f>111321+111321+111321</f>
        <v>333963</v>
      </c>
      <c r="G11" s="33"/>
      <c r="H11" s="33"/>
      <c r="I11" s="33"/>
      <c r="J11" s="3"/>
    </row>
    <row r="12" spans="1:10" ht="60">
      <c r="A12" s="6" t="s">
        <v>17</v>
      </c>
      <c r="B12" s="44" t="s">
        <v>19</v>
      </c>
      <c r="C12" s="45"/>
      <c r="D12" s="33">
        <v>3</v>
      </c>
      <c r="E12" s="33">
        <v>3</v>
      </c>
      <c r="F12" s="15">
        <f>4111.46+4111.46+4111.46</f>
        <v>12334.380000000001</v>
      </c>
      <c r="G12" s="4"/>
      <c r="H12" s="4"/>
      <c r="I12" s="4"/>
      <c r="J12" s="4"/>
    </row>
    <row r="13" spans="1:10" ht="84">
      <c r="A13" s="11" t="s">
        <v>23</v>
      </c>
      <c r="B13" s="44" t="s">
        <v>26</v>
      </c>
      <c r="C13" s="45"/>
      <c r="D13" s="14">
        <v>4</v>
      </c>
      <c r="E13" s="14">
        <v>3</v>
      </c>
      <c r="F13" s="19">
        <f>13158.14+13158.14+13158.14</f>
        <v>39474.42</v>
      </c>
      <c r="G13" s="13"/>
      <c r="H13" s="13"/>
      <c r="I13" s="13"/>
      <c r="J13" s="13"/>
    </row>
    <row r="14" spans="1:10" ht="96">
      <c r="A14" s="12" t="s">
        <v>24</v>
      </c>
      <c r="B14" s="44" t="s">
        <v>25</v>
      </c>
      <c r="C14" s="45"/>
      <c r="D14" s="14">
        <v>3</v>
      </c>
      <c r="E14" s="14">
        <v>2</v>
      </c>
      <c r="F14" s="19">
        <f>7421.4+7421.4+7421.4</f>
        <v>22264.199999999997</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4"/>
  <sheetViews>
    <sheetView zoomScalePageLayoutView="0" workbookViewId="0" topLeftCell="A1">
      <selection activeCell="D12" sqref="D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34" t="s">
        <v>2</v>
      </c>
      <c r="H8" s="34" t="s">
        <v>1</v>
      </c>
      <c r="I8" s="34" t="s">
        <v>0</v>
      </c>
      <c r="J8" s="47"/>
    </row>
    <row r="9" spans="1:10" ht="15">
      <c r="A9" s="35">
        <v>1</v>
      </c>
      <c r="B9" s="39">
        <v>2</v>
      </c>
      <c r="C9" s="39"/>
      <c r="D9" s="35">
        <v>3</v>
      </c>
      <c r="E9" s="35">
        <v>4</v>
      </c>
      <c r="F9" s="35">
        <v>5</v>
      </c>
      <c r="G9" s="35">
        <v>6</v>
      </c>
      <c r="H9" s="35">
        <v>7</v>
      </c>
      <c r="I9" s="35">
        <v>8</v>
      </c>
      <c r="J9" s="35">
        <v>9</v>
      </c>
    </row>
    <row r="10" spans="1:10" ht="271.5" customHeight="1">
      <c r="A10" s="5" t="s">
        <v>15</v>
      </c>
      <c r="B10" s="44" t="s">
        <v>29</v>
      </c>
      <c r="C10" s="45"/>
      <c r="D10" s="35">
        <v>3</v>
      </c>
      <c r="E10" s="35">
        <v>2</v>
      </c>
      <c r="F10" s="15">
        <f>15829.85+15829.85+15829.85</f>
        <v>47489.55</v>
      </c>
      <c r="G10" s="35"/>
      <c r="H10" s="35"/>
      <c r="I10" s="35"/>
      <c r="J10" s="3"/>
    </row>
    <row r="11" spans="1:10" ht="48">
      <c r="A11" s="5" t="s">
        <v>16</v>
      </c>
      <c r="B11" s="44" t="s">
        <v>18</v>
      </c>
      <c r="C11" s="45"/>
      <c r="D11" s="35">
        <v>33</v>
      </c>
      <c r="E11" s="35">
        <v>22</v>
      </c>
      <c r="F11" s="15">
        <f>111321+111321+111321</f>
        <v>333963</v>
      </c>
      <c r="G11" s="35"/>
      <c r="H11" s="35"/>
      <c r="I11" s="35"/>
      <c r="J11" s="3"/>
    </row>
    <row r="12" spans="1:10" ht="60">
      <c r="A12" s="6" t="s">
        <v>17</v>
      </c>
      <c r="B12" s="44" t="s">
        <v>19</v>
      </c>
      <c r="C12" s="45"/>
      <c r="D12" s="35">
        <v>4</v>
      </c>
      <c r="E12" s="35">
        <v>3</v>
      </c>
      <c r="F12" s="15">
        <f>4111.46+4111.46+4111.46+4111.46</f>
        <v>16445.84</v>
      </c>
      <c r="G12" s="4"/>
      <c r="H12" s="4"/>
      <c r="I12" s="4"/>
      <c r="J12" s="4"/>
    </row>
    <row r="13" spans="1:10" ht="84">
      <c r="A13" s="11" t="s">
        <v>23</v>
      </c>
      <c r="B13" s="44" t="s">
        <v>26</v>
      </c>
      <c r="C13" s="45"/>
      <c r="D13" s="14">
        <v>4</v>
      </c>
      <c r="E13" s="14">
        <v>3</v>
      </c>
      <c r="F13" s="19">
        <f>13158.14+13158.14+13158.14</f>
        <v>39474.42</v>
      </c>
      <c r="G13" s="13"/>
      <c r="H13" s="13"/>
      <c r="I13" s="13"/>
      <c r="J13" s="13"/>
    </row>
    <row r="14" spans="1:10" ht="96">
      <c r="A14" s="12" t="s">
        <v>24</v>
      </c>
      <c r="B14" s="44" t="s">
        <v>25</v>
      </c>
      <c r="C14" s="45"/>
      <c r="D14" s="14">
        <v>3</v>
      </c>
      <c r="E14" s="14">
        <v>2</v>
      </c>
      <c r="F14" s="19">
        <f>7421.4+7421.4+7421.4</f>
        <v>22264.199999999997</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4"/>
  <sheetViews>
    <sheetView tabSelected="1" zoomScale="80" zoomScaleNormal="80" zoomScalePageLayoutView="0" workbookViewId="0" topLeftCell="A10">
      <selection activeCell="S13" sqref="S13"/>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36" t="s">
        <v>2</v>
      </c>
      <c r="H8" s="36" t="s">
        <v>1</v>
      </c>
      <c r="I8" s="36" t="s">
        <v>0</v>
      </c>
      <c r="J8" s="47"/>
    </row>
    <row r="9" spans="1:10" ht="15">
      <c r="A9" s="37">
        <v>1</v>
      </c>
      <c r="B9" s="39">
        <v>2</v>
      </c>
      <c r="C9" s="39"/>
      <c r="D9" s="37">
        <v>3</v>
      </c>
      <c r="E9" s="37">
        <v>4</v>
      </c>
      <c r="F9" s="37">
        <v>5</v>
      </c>
      <c r="G9" s="37">
        <v>6</v>
      </c>
      <c r="H9" s="37">
        <v>7</v>
      </c>
      <c r="I9" s="37">
        <v>8</v>
      </c>
      <c r="J9" s="37">
        <v>9</v>
      </c>
    </row>
    <row r="10" spans="1:10" ht="271.5" customHeight="1">
      <c r="A10" s="5" t="s">
        <v>15</v>
      </c>
      <c r="B10" s="44" t="s">
        <v>28</v>
      </c>
      <c r="C10" s="45"/>
      <c r="D10" s="37">
        <v>3</v>
      </c>
      <c r="E10" s="37">
        <v>3</v>
      </c>
      <c r="F10" s="15">
        <f>15829.85+15829.85+15829.85+15829.85</f>
        <v>63319.4</v>
      </c>
      <c r="G10" s="37"/>
      <c r="H10" s="37"/>
      <c r="I10" s="37"/>
      <c r="J10" s="3"/>
    </row>
    <row r="11" spans="1:10" ht="48">
      <c r="A11" s="5" t="s">
        <v>16</v>
      </c>
      <c r="B11" s="44" t="s">
        <v>18</v>
      </c>
      <c r="C11" s="45"/>
      <c r="D11" s="37">
        <v>33</v>
      </c>
      <c r="E11" s="37">
        <v>33</v>
      </c>
      <c r="F11" s="15">
        <f>111321+111321+111321+111321</f>
        <v>445284</v>
      </c>
      <c r="G11" s="37"/>
      <c r="H11" s="37"/>
      <c r="I11" s="37"/>
      <c r="J11" s="3"/>
    </row>
    <row r="12" spans="1:10" ht="60">
      <c r="A12" s="6" t="s">
        <v>17</v>
      </c>
      <c r="B12" s="44" t="s">
        <v>19</v>
      </c>
      <c r="C12" s="45"/>
      <c r="D12" s="37">
        <v>3</v>
      </c>
      <c r="E12" s="37">
        <v>3</v>
      </c>
      <c r="F12" s="15">
        <f>4111.46+4111.46+4111.46</f>
        <v>12334.380000000001</v>
      </c>
      <c r="G12" s="4"/>
      <c r="H12" s="4"/>
      <c r="I12" s="4"/>
      <c r="J12" s="4"/>
    </row>
    <row r="13" spans="1:10" ht="84">
      <c r="A13" s="11" t="s">
        <v>23</v>
      </c>
      <c r="B13" s="44" t="s">
        <v>26</v>
      </c>
      <c r="C13" s="45"/>
      <c r="D13" s="14">
        <v>4</v>
      </c>
      <c r="E13" s="14">
        <v>4</v>
      </c>
      <c r="F13" s="19">
        <f>13158.14+13158.14+13158.14+13158.14</f>
        <v>52632.56</v>
      </c>
      <c r="G13" s="13"/>
      <c r="H13" s="13"/>
      <c r="I13" s="13"/>
      <c r="J13" s="13"/>
    </row>
    <row r="14" spans="1:10" ht="96">
      <c r="A14" s="12" t="s">
        <v>24</v>
      </c>
      <c r="B14" s="44" t="s">
        <v>25</v>
      </c>
      <c r="C14" s="45"/>
      <c r="D14" s="14">
        <v>3</v>
      </c>
      <c r="E14" s="14">
        <v>3</v>
      </c>
      <c r="F14" s="19">
        <f>7421.4+7421.4+7421.4+7421.4</f>
        <v>29685.6</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
      <selection activeCell="B12" sqref="B12:C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10" t="s">
        <v>2</v>
      </c>
      <c r="H8" s="10" t="s">
        <v>1</v>
      </c>
      <c r="I8" s="10" t="s">
        <v>0</v>
      </c>
      <c r="J8" s="47"/>
    </row>
    <row r="9" spans="1:10" ht="15">
      <c r="A9" s="9">
        <v>1</v>
      </c>
      <c r="B9" s="39">
        <v>2</v>
      </c>
      <c r="C9" s="39"/>
      <c r="D9" s="9">
        <v>3</v>
      </c>
      <c r="E9" s="9">
        <v>4</v>
      </c>
      <c r="F9" s="9">
        <v>5</v>
      </c>
      <c r="G9" s="9">
        <v>6</v>
      </c>
      <c r="H9" s="9">
        <v>7</v>
      </c>
      <c r="I9" s="9">
        <v>8</v>
      </c>
      <c r="J9" s="9">
        <v>9</v>
      </c>
    </row>
    <row r="10" spans="1:10" ht="271.5" customHeight="1">
      <c r="A10" s="5" t="s">
        <v>15</v>
      </c>
      <c r="B10" s="44" t="s">
        <v>22</v>
      </c>
      <c r="C10" s="45"/>
      <c r="D10" s="9">
        <v>1</v>
      </c>
      <c r="E10" s="9"/>
      <c r="F10" s="15">
        <v>15829.85</v>
      </c>
      <c r="G10" s="9"/>
      <c r="H10" s="9"/>
      <c r="I10" s="9"/>
      <c r="J10" s="3"/>
    </row>
    <row r="11" spans="1:10" ht="48">
      <c r="A11" s="5" t="s">
        <v>16</v>
      </c>
      <c r="B11" s="44" t="s">
        <v>18</v>
      </c>
      <c r="C11" s="45"/>
      <c r="D11" s="9">
        <v>11</v>
      </c>
      <c r="E11" s="9"/>
      <c r="F11" s="15">
        <v>111321</v>
      </c>
      <c r="G11" s="9"/>
      <c r="H11" s="9"/>
      <c r="I11" s="9"/>
      <c r="J11" s="3"/>
    </row>
    <row r="12" spans="1:10" ht="60">
      <c r="A12" s="6" t="s">
        <v>17</v>
      </c>
      <c r="B12" s="44" t="s">
        <v>19</v>
      </c>
      <c r="C12" s="45"/>
      <c r="D12" s="9">
        <v>1</v>
      </c>
      <c r="E12" s="9"/>
      <c r="F12" s="15">
        <v>4111.46</v>
      </c>
      <c r="G12" s="4"/>
      <c r="H12" s="4"/>
      <c r="I12" s="4"/>
      <c r="J12" s="4"/>
    </row>
    <row r="13" spans="1:10" ht="84">
      <c r="A13" s="11" t="s">
        <v>23</v>
      </c>
      <c r="B13" s="44" t="s">
        <v>26</v>
      </c>
      <c r="C13" s="45"/>
      <c r="D13" s="14">
        <v>2</v>
      </c>
      <c r="E13" s="13"/>
      <c r="F13" s="16">
        <v>13158.14</v>
      </c>
      <c r="G13" s="13"/>
      <c r="H13" s="13"/>
      <c r="I13" s="13"/>
      <c r="J13" s="13"/>
    </row>
    <row r="14" spans="1:10" ht="96">
      <c r="A14" s="12" t="s">
        <v>24</v>
      </c>
      <c r="B14" s="44" t="s">
        <v>25</v>
      </c>
      <c r="C14" s="45"/>
      <c r="D14" s="14">
        <v>1</v>
      </c>
      <c r="E14" s="13"/>
      <c r="F14" s="16">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0">
      <selection activeCell="G14" sqref="G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17" t="s">
        <v>2</v>
      </c>
      <c r="H8" s="17" t="s">
        <v>1</v>
      </c>
      <c r="I8" s="17" t="s">
        <v>0</v>
      </c>
      <c r="J8" s="47"/>
    </row>
    <row r="9" spans="1:10" ht="15">
      <c r="A9" s="18">
        <v>1</v>
      </c>
      <c r="B9" s="39">
        <v>2</v>
      </c>
      <c r="C9" s="39"/>
      <c r="D9" s="18">
        <v>3</v>
      </c>
      <c r="E9" s="18">
        <v>4</v>
      </c>
      <c r="F9" s="18">
        <v>5</v>
      </c>
      <c r="G9" s="18">
        <v>6</v>
      </c>
      <c r="H9" s="18">
        <v>7</v>
      </c>
      <c r="I9" s="18">
        <v>8</v>
      </c>
      <c r="J9" s="18">
        <v>9</v>
      </c>
    </row>
    <row r="10" spans="1:10" ht="271.5" customHeight="1">
      <c r="A10" s="5" t="s">
        <v>15</v>
      </c>
      <c r="B10" s="44" t="s">
        <v>22</v>
      </c>
      <c r="C10" s="45"/>
      <c r="D10" s="18">
        <v>1</v>
      </c>
      <c r="E10" s="18">
        <v>1</v>
      </c>
      <c r="F10" s="15">
        <v>15829.85</v>
      </c>
      <c r="G10" s="18"/>
      <c r="H10" s="18"/>
      <c r="I10" s="18"/>
      <c r="J10" s="3"/>
    </row>
    <row r="11" spans="1:10" ht="48">
      <c r="A11" s="5" t="s">
        <v>16</v>
      </c>
      <c r="B11" s="44" t="s">
        <v>18</v>
      </c>
      <c r="C11" s="45"/>
      <c r="D11" s="18">
        <v>11</v>
      </c>
      <c r="E11" s="18">
        <v>11</v>
      </c>
      <c r="F11" s="15">
        <v>111321</v>
      </c>
      <c r="G11" s="18"/>
      <c r="H11" s="18"/>
      <c r="I11" s="18"/>
      <c r="J11" s="3"/>
    </row>
    <row r="12" spans="1:10" ht="60">
      <c r="A12" s="6" t="s">
        <v>17</v>
      </c>
      <c r="B12" s="44" t="s">
        <v>19</v>
      </c>
      <c r="C12" s="45"/>
      <c r="D12" s="18">
        <v>1</v>
      </c>
      <c r="E12" s="18">
        <v>1</v>
      </c>
      <c r="F12" s="15">
        <v>4111.46</v>
      </c>
      <c r="G12" s="4"/>
      <c r="H12" s="4"/>
      <c r="I12" s="4"/>
      <c r="J12" s="4"/>
    </row>
    <row r="13" spans="1:10" ht="84">
      <c r="A13" s="11" t="s">
        <v>23</v>
      </c>
      <c r="B13" s="44" t="s">
        <v>26</v>
      </c>
      <c r="C13" s="45"/>
      <c r="D13" s="14">
        <v>2</v>
      </c>
      <c r="E13" s="14">
        <v>2</v>
      </c>
      <c r="F13" s="19">
        <v>13158.14</v>
      </c>
      <c r="G13" s="13"/>
      <c r="H13" s="13"/>
      <c r="I13" s="13"/>
      <c r="J13" s="13"/>
    </row>
    <row r="14" spans="1:10" ht="96">
      <c r="A14" s="12" t="s">
        <v>24</v>
      </c>
      <c r="B14" s="44" t="s">
        <v>25</v>
      </c>
      <c r="C14" s="45"/>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B10" sqref="B10:C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20" t="s">
        <v>2</v>
      </c>
      <c r="H8" s="20" t="s">
        <v>1</v>
      </c>
      <c r="I8" s="20" t="s">
        <v>0</v>
      </c>
      <c r="J8" s="47"/>
    </row>
    <row r="9" spans="1:10" ht="15">
      <c r="A9" s="21">
        <v>1</v>
      </c>
      <c r="B9" s="39">
        <v>2</v>
      </c>
      <c r="C9" s="39"/>
      <c r="D9" s="21">
        <v>3</v>
      </c>
      <c r="E9" s="21">
        <v>4</v>
      </c>
      <c r="F9" s="21">
        <v>5</v>
      </c>
      <c r="G9" s="21">
        <v>6</v>
      </c>
      <c r="H9" s="21">
        <v>7</v>
      </c>
      <c r="I9" s="21">
        <v>8</v>
      </c>
      <c r="J9" s="21">
        <v>9</v>
      </c>
    </row>
    <row r="10" spans="1:10" ht="271.5" customHeight="1">
      <c r="A10" s="5" t="s">
        <v>15</v>
      </c>
      <c r="B10" s="44" t="s">
        <v>27</v>
      </c>
      <c r="C10" s="45"/>
      <c r="D10" s="21">
        <v>1</v>
      </c>
      <c r="E10" s="21">
        <v>1</v>
      </c>
      <c r="F10" s="15">
        <v>15829.85</v>
      </c>
      <c r="G10" s="21"/>
      <c r="H10" s="21"/>
      <c r="I10" s="21"/>
      <c r="J10" s="3"/>
    </row>
    <row r="11" spans="1:10" ht="48">
      <c r="A11" s="5" t="s">
        <v>16</v>
      </c>
      <c r="B11" s="44" t="s">
        <v>18</v>
      </c>
      <c r="C11" s="45"/>
      <c r="D11" s="21">
        <v>11</v>
      </c>
      <c r="E11" s="21">
        <v>11</v>
      </c>
      <c r="F11" s="15">
        <v>111321</v>
      </c>
      <c r="G11" s="21"/>
      <c r="H11" s="21"/>
      <c r="I11" s="21"/>
      <c r="J11" s="3"/>
    </row>
    <row r="12" spans="1:10" ht="60">
      <c r="A12" s="6" t="s">
        <v>17</v>
      </c>
      <c r="B12" s="44" t="s">
        <v>19</v>
      </c>
      <c r="C12" s="45"/>
      <c r="D12" s="21">
        <v>2</v>
      </c>
      <c r="E12" s="21">
        <v>1</v>
      </c>
      <c r="F12" s="15">
        <f>4111.46+4111.46</f>
        <v>8222.92</v>
      </c>
      <c r="G12" s="4"/>
      <c r="H12" s="4"/>
      <c r="I12" s="4"/>
      <c r="J12" s="4"/>
    </row>
    <row r="13" spans="1:10" ht="84">
      <c r="A13" s="11" t="s">
        <v>23</v>
      </c>
      <c r="B13" s="44" t="s">
        <v>26</v>
      </c>
      <c r="C13" s="45"/>
      <c r="D13" s="14">
        <v>2</v>
      </c>
      <c r="E13" s="14">
        <v>2</v>
      </c>
      <c r="F13" s="19">
        <v>13158.14</v>
      </c>
      <c r="G13" s="13"/>
      <c r="H13" s="13"/>
      <c r="I13" s="13"/>
      <c r="J13" s="13"/>
    </row>
    <row r="14" spans="1:10" ht="96">
      <c r="A14" s="12" t="s">
        <v>24</v>
      </c>
      <c r="B14" s="44" t="s">
        <v>25</v>
      </c>
      <c r="C14" s="45"/>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0">
      <selection activeCell="F10" sqref="F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22" t="s">
        <v>2</v>
      </c>
      <c r="H8" s="22" t="s">
        <v>1</v>
      </c>
      <c r="I8" s="22" t="s">
        <v>0</v>
      </c>
      <c r="J8" s="47"/>
    </row>
    <row r="9" spans="1:10" ht="15">
      <c r="A9" s="23">
        <v>1</v>
      </c>
      <c r="B9" s="39">
        <v>2</v>
      </c>
      <c r="C9" s="39"/>
      <c r="D9" s="23">
        <v>3</v>
      </c>
      <c r="E9" s="23">
        <v>4</v>
      </c>
      <c r="F9" s="23">
        <v>5</v>
      </c>
      <c r="G9" s="23">
        <v>6</v>
      </c>
      <c r="H9" s="23">
        <v>7</v>
      </c>
      <c r="I9" s="23">
        <v>8</v>
      </c>
      <c r="J9" s="23">
        <v>9</v>
      </c>
    </row>
    <row r="10" spans="1:10" ht="271.5" customHeight="1">
      <c r="A10" s="5" t="s">
        <v>15</v>
      </c>
      <c r="B10" s="44" t="s">
        <v>27</v>
      </c>
      <c r="C10" s="45"/>
      <c r="D10" s="23">
        <v>2</v>
      </c>
      <c r="E10" s="23">
        <v>1</v>
      </c>
      <c r="F10" s="15">
        <f>15829.85+15829.85</f>
        <v>31659.7</v>
      </c>
      <c r="G10" s="23"/>
      <c r="H10" s="23"/>
      <c r="I10" s="23"/>
      <c r="J10" s="3"/>
    </row>
    <row r="11" spans="1:10" ht="48">
      <c r="A11" s="5" t="s">
        <v>16</v>
      </c>
      <c r="B11" s="44" t="s">
        <v>18</v>
      </c>
      <c r="C11" s="45"/>
      <c r="D11" s="23">
        <v>22</v>
      </c>
      <c r="E11" s="23">
        <v>11</v>
      </c>
      <c r="F11" s="15">
        <f>111321+111321</f>
        <v>222642</v>
      </c>
      <c r="G11" s="23"/>
      <c r="H11" s="23"/>
      <c r="I11" s="23"/>
      <c r="J11" s="3"/>
    </row>
    <row r="12" spans="1:10" ht="60">
      <c r="A12" s="6" t="s">
        <v>17</v>
      </c>
      <c r="B12" s="44" t="s">
        <v>19</v>
      </c>
      <c r="C12" s="45"/>
      <c r="D12" s="23">
        <v>2</v>
      </c>
      <c r="E12" s="23">
        <v>1</v>
      </c>
      <c r="F12" s="15">
        <f>4111.46+4111.46</f>
        <v>8222.92</v>
      </c>
      <c r="G12" s="4"/>
      <c r="H12" s="4"/>
      <c r="I12" s="4"/>
      <c r="J12" s="4"/>
    </row>
    <row r="13" spans="1:10" ht="84">
      <c r="A13" s="11" t="s">
        <v>23</v>
      </c>
      <c r="B13" s="44" t="s">
        <v>26</v>
      </c>
      <c r="C13" s="45"/>
      <c r="D13" s="14">
        <v>2</v>
      </c>
      <c r="E13" s="14">
        <v>2</v>
      </c>
      <c r="F13" s="19">
        <v>13158.14</v>
      </c>
      <c r="G13" s="13"/>
      <c r="H13" s="13"/>
      <c r="I13" s="13"/>
      <c r="J13" s="13"/>
    </row>
    <row r="14" spans="1:10" ht="96">
      <c r="A14" s="12" t="s">
        <v>24</v>
      </c>
      <c r="B14" s="44" t="s">
        <v>25</v>
      </c>
      <c r="C14" s="45"/>
      <c r="D14" s="14">
        <v>1</v>
      </c>
      <c r="E14" s="14">
        <v>1</v>
      </c>
      <c r="F14" s="19">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4"/>
  <sheetViews>
    <sheetView zoomScalePageLayoutView="0" workbookViewId="0" topLeftCell="A13">
      <selection activeCell="F13" sqref="F13"/>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24" t="s">
        <v>2</v>
      </c>
      <c r="H8" s="24" t="s">
        <v>1</v>
      </c>
      <c r="I8" s="24" t="s">
        <v>0</v>
      </c>
      <c r="J8" s="47"/>
    </row>
    <row r="9" spans="1:10" ht="15">
      <c r="A9" s="25">
        <v>1</v>
      </c>
      <c r="B9" s="39">
        <v>2</v>
      </c>
      <c r="C9" s="39"/>
      <c r="D9" s="25">
        <v>3</v>
      </c>
      <c r="E9" s="25">
        <v>4</v>
      </c>
      <c r="F9" s="25">
        <v>5</v>
      </c>
      <c r="G9" s="25">
        <v>6</v>
      </c>
      <c r="H9" s="25">
        <v>7</v>
      </c>
      <c r="I9" s="25">
        <v>8</v>
      </c>
      <c r="J9" s="25">
        <v>9</v>
      </c>
    </row>
    <row r="10" spans="1:10" ht="271.5" customHeight="1">
      <c r="A10" s="5" t="s">
        <v>15</v>
      </c>
      <c r="B10" s="44" t="s">
        <v>27</v>
      </c>
      <c r="C10" s="45"/>
      <c r="D10" s="25">
        <v>2</v>
      </c>
      <c r="E10" s="25">
        <v>1</v>
      </c>
      <c r="F10" s="15">
        <f>15829.85+15829.85</f>
        <v>31659.7</v>
      </c>
      <c r="G10" s="25"/>
      <c r="H10" s="25"/>
      <c r="I10" s="25"/>
      <c r="J10" s="3"/>
    </row>
    <row r="11" spans="1:10" ht="48">
      <c r="A11" s="5" t="s">
        <v>16</v>
      </c>
      <c r="B11" s="44" t="s">
        <v>18</v>
      </c>
      <c r="C11" s="45"/>
      <c r="D11" s="25">
        <v>22</v>
      </c>
      <c r="E11" s="25">
        <v>11</v>
      </c>
      <c r="F11" s="15">
        <f>111321+111321</f>
        <v>222642</v>
      </c>
      <c r="G11" s="25"/>
      <c r="H11" s="25"/>
      <c r="I11" s="25"/>
      <c r="J11" s="3"/>
    </row>
    <row r="12" spans="1:10" ht="60">
      <c r="A12" s="6" t="s">
        <v>17</v>
      </c>
      <c r="B12" s="44" t="s">
        <v>19</v>
      </c>
      <c r="C12" s="45"/>
      <c r="D12" s="25">
        <v>2</v>
      </c>
      <c r="E12" s="25">
        <v>1</v>
      </c>
      <c r="F12" s="15">
        <f>4111.46+4111.46</f>
        <v>8222.92</v>
      </c>
      <c r="G12" s="4"/>
      <c r="H12" s="4"/>
      <c r="I12" s="4"/>
      <c r="J12" s="4"/>
    </row>
    <row r="13" spans="1:10" ht="84">
      <c r="A13" s="11" t="s">
        <v>23</v>
      </c>
      <c r="B13" s="44" t="s">
        <v>26</v>
      </c>
      <c r="C13" s="45"/>
      <c r="D13" s="14">
        <v>3</v>
      </c>
      <c r="E13" s="14">
        <v>2</v>
      </c>
      <c r="F13" s="19">
        <f>13158.14+13158.14</f>
        <v>26316.28</v>
      </c>
      <c r="G13" s="13"/>
      <c r="H13" s="13"/>
      <c r="I13" s="13"/>
      <c r="J13" s="13"/>
    </row>
    <row r="14" spans="1:10" ht="96">
      <c r="A14" s="12" t="s">
        <v>24</v>
      </c>
      <c r="B14" s="44" t="s">
        <v>25</v>
      </c>
      <c r="C14" s="45"/>
      <c r="D14" s="14">
        <v>2</v>
      </c>
      <c r="E14" s="14">
        <v>1</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2">
      <selection activeCell="H29" sqref="H29"/>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26" t="s">
        <v>2</v>
      </c>
      <c r="H8" s="26" t="s">
        <v>1</v>
      </c>
      <c r="I8" s="26" t="s">
        <v>0</v>
      </c>
      <c r="J8" s="47"/>
    </row>
    <row r="9" spans="1:10" ht="15">
      <c r="A9" s="27">
        <v>1</v>
      </c>
      <c r="B9" s="39">
        <v>2</v>
      </c>
      <c r="C9" s="39"/>
      <c r="D9" s="27">
        <v>3</v>
      </c>
      <c r="E9" s="27">
        <v>4</v>
      </c>
      <c r="F9" s="27">
        <v>5</v>
      </c>
      <c r="G9" s="27">
        <v>6</v>
      </c>
      <c r="H9" s="27">
        <v>7</v>
      </c>
      <c r="I9" s="27">
        <v>8</v>
      </c>
      <c r="J9" s="27">
        <v>9</v>
      </c>
    </row>
    <row r="10" spans="1:10" ht="271.5" customHeight="1">
      <c r="A10" s="5" t="s">
        <v>15</v>
      </c>
      <c r="B10" s="44" t="s">
        <v>27</v>
      </c>
      <c r="C10" s="45"/>
      <c r="D10" s="27">
        <v>2</v>
      </c>
      <c r="E10" s="27">
        <v>2</v>
      </c>
      <c r="F10" s="15">
        <f>15829.85+15829.85</f>
        <v>31659.7</v>
      </c>
      <c r="G10" s="27"/>
      <c r="H10" s="27"/>
      <c r="I10" s="27"/>
      <c r="J10" s="3"/>
    </row>
    <row r="11" spans="1:10" ht="48">
      <c r="A11" s="5" t="s">
        <v>16</v>
      </c>
      <c r="B11" s="44" t="s">
        <v>18</v>
      </c>
      <c r="C11" s="45"/>
      <c r="D11" s="27">
        <v>22</v>
      </c>
      <c r="E11" s="27">
        <v>22</v>
      </c>
      <c r="F11" s="15">
        <f>111321+111321</f>
        <v>222642</v>
      </c>
      <c r="G11" s="27"/>
      <c r="H11" s="27"/>
      <c r="I11" s="27"/>
      <c r="J11" s="3"/>
    </row>
    <row r="12" spans="1:10" ht="60">
      <c r="A12" s="6" t="s">
        <v>17</v>
      </c>
      <c r="B12" s="44" t="s">
        <v>19</v>
      </c>
      <c r="C12" s="45"/>
      <c r="D12" s="27">
        <v>2</v>
      </c>
      <c r="E12" s="27">
        <v>2</v>
      </c>
      <c r="F12" s="15">
        <f>4111.46+4111.46</f>
        <v>8222.92</v>
      </c>
      <c r="G12" s="4"/>
      <c r="H12" s="4"/>
      <c r="I12" s="4"/>
      <c r="J12" s="4"/>
    </row>
    <row r="13" spans="1:10" ht="84">
      <c r="A13" s="11" t="s">
        <v>23</v>
      </c>
      <c r="B13" s="44" t="s">
        <v>26</v>
      </c>
      <c r="C13" s="45"/>
      <c r="D13" s="14">
        <v>3</v>
      </c>
      <c r="E13" s="14">
        <v>3</v>
      </c>
      <c r="F13" s="19">
        <f>13158.14+13158.14</f>
        <v>26316.28</v>
      </c>
      <c r="G13" s="13"/>
      <c r="H13" s="13"/>
      <c r="I13" s="13"/>
      <c r="J13" s="13"/>
    </row>
    <row r="14" spans="1:10" ht="96">
      <c r="A14" s="12" t="s">
        <v>24</v>
      </c>
      <c r="B14" s="44" t="s">
        <v>25</v>
      </c>
      <c r="C14" s="45"/>
      <c r="D14" s="14">
        <v>2</v>
      </c>
      <c r="E14" s="14">
        <v>2</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4"/>
  <sheetViews>
    <sheetView zoomScalePageLayoutView="0" workbookViewId="0" topLeftCell="A10">
      <selection activeCell="F12" sqref="F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28" t="s">
        <v>2</v>
      </c>
      <c r="H8" s="28" t="s">
        <v>1</v>
      </c>
      <c r="I8" s="28" t="s">
        <v>0</v>
      </c>
      <c r="J8" s="47"/>
    </row>
    <row r="9" spans="1:10" ht="15">
      <c r="A9" s="29">
        <v>1</v>
      </c>
      <c r="B9" s="39">
        <v>2</v>
      </c>
      <c r="C9" s="39"/>
      <c r="D9" s="29">
        <v>3</v>
      </c>
      <c r="E9" s="29">
        <v>4</v>
      </c>
      <c r="F9" s="29">
        <v>5</v>
      </c>
      <c r="G9" s="29">
        <v>6</v>
      </c>
      <c r="H9" s="29">
        <v>7</v>
      </c>
      <c r="I9" s="29">
        <v>8</v>
      </c>
      <c r="J9" s="29">
        <v>9</v>
      </c>
    </row>
    <row r="10" spans="1:10" ht="271.5" customHeight="1">
      <c r="A10" s="5" t="s">
        <v>15</v>
      </c>
      <c r="B10" s="44" t="s">
        <v>28</v>
      </c>
      <c r="C10" s="45"/>
      <c r="D10" s="29">
        <v>2</v>
      </c>
      <c r="E10" s="29">
        <v>2</v>
      </c>
      <c r="F10" s="15">
        <f>15829.85+15829.85</f>
        <v>31659.7</v>
      </c>
      <c r="G10" s="29"/>
      <c r="H10" s="29"/>
      <c r="I10" s="29"/>
      <c r="J10" s="3"/>
    </row>
    <row r="11" spans="1:10" ht="48">
      <c r="A11" s="5" t="s">
        <v>16</v>
      </c>
      <c r="B11" s="44" t="s">
        <v>18</v>
      </c>
      <c r="C11" s="45"/>
      <c r="D11" s="29">
        <v>22</v>
      </c>
      <c r="E11" s="29">
        <v>22</v>
      </c>
      <c r="F11" s="15">
        <f>111321+111321</f>
        <v>222642</v>
      </c>
      <c r="G11" s="29"/>
      <c r="H11" s="29"/>
      <c r="I11" s="29"/>
      <c r="J11" s="3"/>
    </row>
    <row r="12" spans="1:10" ht="60">
      <c r="A12" s="6" t="s">
        <v>17</v>
      </c>
      <c r="B12" s="44" t="s">
        <v>19</v>
      </c>
      <c r="C12" s="45"/>
      <c r="D12" s="29">
        <v>3</v>
      </c>
      <c r="E12" s="29">
        <v>2</v>
      </c>
      <c r="F12" s="15">
        <f>4111.46+4111.46+4111.46</f>
        <v>12334.380000000001</v>
      </c>
      <c r="G12" s="4"/>
      <c r="H12" s="4"/>
      <c r="I12" s="4"/>
      <c r="J12" s="4"/>
    </row>
    <row r="13" spans="1:10" ht="84">
      <c r="A13" s="11" t="s">
        <v>23</v>
      </c>
      <c r="B13" s="44" t="s">
        <v>26</v>
      </c>
      <c r="C13" s="45"/>
      <c r="D13" s="14">
        <v>3</v>
      </c>
      <c r="E13" s="14">
        <v>3</v>
      </c>
      <c r="F13" s="19">
        <f>13158.14+13158.14</f>
        <v>26316.28</v>
      </c>
      <c r="G13" s="13"/>
      <c r="H13" s="13"/>
      <c r="I13" s="13"/>
      <c r="J13" s="13"/>
    </row>
    <row r="14" spans="1:10" ht="96">
      <c r="A14" s="12" t="s">
        <v>24</v>
      </c>
      <c r="B14" s="44" t="s">
        <v>25</v>
      </c>
      <c r="C14" s="45"/>
      <c r="D14" s="14">
        <v>2</v>
      </c>
      <c r="E14" s="14">
        <v>2</v>
      </c>
      <c r="F14" s="19">
        <f>7421.4+7421.4</f>
        <v>14842.8</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0">
      <selection activeCell="E14" sqref="E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0" t="s">
        <v>14</v>
      </c>
      <c r="B1" s="40"/>
      <c r="C1" s="40"/>
      <c r="D1" s="40"/>
      <c r="E1" s="40"/>
      <c r="F1" s="40"/>
      <c r="G1" s="40"/>
      <c r="H1" s="40"/>
      <c r="I1" s="40"/>
      <c r="J1" s="40"/>
    </row>
    <row r="2" spans="1:10" ht="15">
      <c r="A2" s="1"/>
      <c r="B2" s="1"/>
      <c r="C2" s="1"/>
      <c r="D2" s="1"/>
      <c r="E2" s="1"/>
      <c r="F2" s="1"/>
      <c r="G2" s="1"/>
      <c r="H2" s="1"/>
      <c r="I2" s="1"/>
      <c r="J2" s="1"/>
    </row>
    <row r="3" spans="1:10" ht="15">
      <c r="A3" s="41" t="s">
        <v>13</v>
      </c>
      <c r="B3" s="41"/>
      <c r="C3" s="42" t="s">
        <v>20</v>
      </c>
      <c r="D3" s="42"/>
      <c r="E3" s="42"/>
      <c r="F3" s="42"/>
      <c r="G3" s="42"/>
      <c r="H3" s="42"/>
      <c r="I3" s="42"/>
      <c r="J3" s="42"/>
    </row>
    <row r="4" spans="1:10" ht="15">
      <c r="A4" s="41" t="s">
        <v>12</v>
      </c>
      <c r="B4" s="41"/>
      <c r="C4" s="43" t="s">
        <v>11</v>
      </c>
      <c r="D4" s="43"/>
      <c r="E4" s="43"/>
      <c r="F4" s="43"/>
      <c r="G4" s="43"/>
      <c r="H4" s="43"/>
      <c r="I4" s="43"/>
      <c r="J4" s="43"/>
    </row>
    <row r="5" spans="1:10" ht="15">
      <c r="A5" s="41" t="s">
        <v>10</v>
      </c>
      <c r="B5" s="41"/>
      <c r="C5" s="43" t="s">
        <v>21</v>
      </c>
      <c r="D5" s="43"/>
      <c r="E5" s="43"/>
      <c r="F5" s="43"/>
      <c r="G5" s="43"/>
      <c r="H5" s="43"/>
      <c r="I5" s="43"/>
      <c r="J5" s="43"/>
    </row>
    <row r="6" spans="1:10" ht="15">
      <c r="A6" s="1"/>
      <c r="B6" s="1"/>
      <c r="C6" s="1"/>
      <c r="D6" s="1"/>
      <c r="E6" s="1"/>
      <c r="F6" s="1"/>
      <c r="G6" s="1"/>
      <c r="H6" s="1"/>
      <c r="I6" s="1"/>
      <c r="J6" s="1"/>
    </row>
    <row r="7" spans="1:10" ht="15">
      <c r="A7" s="38" t="s">
        <v>9</v>
      </c>
      <c r="B7" s="38" t="s">
        <v>8</v>
      </c>
      <c r="C7" s="38"/>
      <c r="D7" s="38" t="s">
        <v>7</v>
      </c>
      <c r="E7" s="38" t="s">
        <v>6</v>
      </c>
      <c r="F7" s="38" t="s">
        <v>5</v>
      </c>
      <c r="G7" s="39" t="s">
        <v>4</v>
      </c>
      <c r="H7" s="39"/>
      <c r="I7" s="39"/>
      <c r="J7" s="46" t="s">
        <v>3</v>
      </c>
    </row>
    <row r="8" spans="1:10" ht="96">
      <c r="A8" s="38"/>
      <c r="B8" s="38"/>
      <c r="C8" s="38"/>
      <c r="D8" s="38"/>
      <c r="E8" s="38"/>
      <c r="F8" s="38"/>
      <c r="G8" s="30" t="s">
        <v>2</v>
      </c>
      <c r="H8" s="30" t="s">
        <v>1</v>
      </c>
      <c r="I8" s="30" t="s">
        <v>0</v>
      </c>
      <c r="J8" s="47"/>
    </row>
    <row r="9" spans="1:10" ht="15">
      <c r="A9" s="31">
        <v>1</v>
      </c>
      <c r="B9" s="39">
        <v>2</v>
      </c>
      <c r="C9" s="39"/>
      <c r="D9" s="31">
        <v>3</v>
      </c>
      <c r="E9" s="31">
        <v>4</v>
      </c>
      <c r="F9" s="31">
        <v>5</v>
      </c>
      <c r="G9" s="31">
        <v>6</v>
      </c>
      <c r="H9" s="31">
        <v>7</v>
      </c>
      <c r="I9" s="31">
        <v>8</v>
      </c>
      <c r="J9" s="31">
        <v>9</v>
      </c>
    </row>
    <row r="10" spans="1:10" ht="271.5" customHeight="1">
      <c r="A10" s="5" t="s">
        <v>15</v>
      </c>
      <c r="B10" s="44" t="s">
        <v>28</v>
      </c>
      <c r="C10" s="45"/>
      <c r="D10" s="31">
        <v>3</v>
      </c>
      <c r="E10" s="31">
        <v>2</v>
      </c>
      <c r="F10" s="15">
        <f>15829.85+15829.85+15829.85</f>
        <v>47489.55</v>
      </c>
      <c r="G10" s="31"/>
      <c r="H10" s="31"/>
      <c r="I10" s="31"/>
      <c r="J10" s="3"/>
    </row>
    <row r="11" spans="1:10" ht="48">
      <c r="A11" s="5" t="s">
        <v>16</v>
      </c>
      <c r="B11" s="44" t="s">
        <v>18</v>
      </c>
      <c r="C11" s="45"/>
      <c r="D11" s="31">
        <v>33</v>
      </c>
      <c r="E11" s="31">
        <v>22</v>
      </c>
      <c r="F11" s="15">
        <f>111321+111321+111321</f>
        <v>333963</v>
      </c>
      <c r="G11" s="31"/>
      <c r="H11" s="31"/>
      <c r="I11" s="31"/>
      <c r="J11" s="3"/>
    </row>
    <row r="12" spans="1:10" ht="60">
      <c r="A12" s="6" t="s">
        <v>17</v>
      </c>
      <c r="B12" s="44" t="s">
        <v>19</v>
      </c>
      <c r="C12" s="45"/>
      <c r="D12" s="31">
        <v>3</v>
      </c>
      <c r="E12" s="31">
        <v>2</v>
      </c>
      <c r="F12" s="15">
        <f>4111.46+4111.46+4111.46</f>
        <v>12334.380000000001</v>
      </c>
      <c r="G12" s="4"/>
      <c r="H12" s="4"/>
      <c r="I12" s="4"/>
      <c r="J12" s="4"/>
    </row>
    <row r="13" spans="1:10" ht="84">
      <c r="A13" s="11" t="s">
        <v>23</v>
      </c>
      <c r="B13" s="44" t="s">
        <v>26</v>
      </c>
      <c r="C13" s="45"/>
      <c r="D13" s="14">
        <v>4</v>
      </c>
      <c r="E13" s="14">
        <v>3</v>
      </c>
      <c r="F13" s="19">
        <f>13158.14+13158.14+13158.14</f>
        <v>39474.42</v>
      </c>
      <c r="G13" s="13"/>
      <c r="H13" s="13"/>
      <c r="I13" s="13"/>
      <c r="J13" s="13"/>
    </row>
    <row r="14" spans="1:10" ht="96">
      <c r="A14" s="12" t="s">
        <v>24</v>
      </c>
      <c r="B14" s="44" t="s">
        <v>25</v>
      </c>
      <c r="C14" s="45"/>
      <c r="D14" s="14">
        <v>3</v>
      </c>
      <c r="E14" s="14">
        <v>2</v>
      </c>
      <c r="F14" s="19">
        <f>7421.4+7421.4+7421.4</f>
        <v>22264.199999999997</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Маркова</dc:creator>
  <cp:keywords/>
  <dc:description/>
  <cp:lastModifiedBy>Карташова Юлия Николаевна</cp:lastModifiedBy>
  <cp:lastPrinted>2021-04-08T09:51:45Z</cp:lastPrinted>
  <dcterms:created xsi:type="dcterms:W3CDTF">2019-04-16T03:38:47Z</dcterms:created>
  <dcterms:modified xsi:type="dcterms:W3CDTF">2024-04-05T07:47:18Z</dcterms:modified>
  <cp:category/>
  <cp:version/>
  <cp:contentType/>
  <cp:contentStatus/>
</cp:coreProperties>
</file>